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 antes" sheetId="1" r:id="rId1"/>
    <sheet name="LMC do dia" sheetId="2" r:id="rId2"/>
  </sheets>
  <calcPr calcId="191029" fullCalcOnLoad="1"/>
</workbook>
</file>

<file path=xl/sharedStrings.xml><?xml version="1.0" encoding="utf-8"?>
<sst xmlns="http://schemas.openxmlformats.org/spreadsheetml/2006/main" count="58" uniqueCount="58">
  <si>
    <t xml:space="preserve">Modelo de LMC - Livro de Movimentação de Combustíveis (planilha de apoio da Redesoft)</t>
  </si>
  <si>
    <t xml:space="preserve">AVISO: Modelo de apoio; não substitui a escrituração exigida pela ANP; a Resolução CNPE 10/2026 prevê registro eletrônico certificado, que a ANP ainda vai regulamentar.</t>
  </si>
  <si>
    <t xml:space="preserve">Como usar (os números entre parênteses são os dos campos do modelo do Anexo da Resolução ANP nº 884/2022)</t>
  </si>
  <si>
    <t xml:space="preserve">1. Faça uma cópia da aba "LMC do dia" para cada produto e cada dia, inclusive nos dias sem movimento (Resolução ANP nº 884/2022, art. 1º, parágrafo único).</t>
  </si>
  <si>
    <t xml:space="preserve">2. Estoque de abertura (campos 3 e 3.1): medição de cada tanque no início do dia, feita por um único método.</t>
  </si>
  <si>
    <t xml:space="preserve">3. Volume recebido (campo 4): número e data da nota fiscal, tanque da descarga (4.1) e volume da nota (4.2).</t>
  </si>
  <si>
    <t xml:space="preserve">4. Vendas por bico (campo 5): encerrante de fechamento (5.3) menos encerrante de abertura (5.4), desprezando os decimais, menos as aferições do dia (5.5).</t>
  </si>
  <si>
    <t xml:space="preserve">5. Fechamento físico (campo 9): medição de cada tanque no fim do dia; o total (9.1) é o estoque de fechamento (campo 7).</t>
  </si>
  <si>
    <t xml:space="preserve">6. A planilha calcula o volume disponível (4.4), as vendas no dia (5.7), o estoque escritural (6) e "Perdas + ganhos" (campo 8: estoque de fechamento menos estoque escritural).</t>
  </si>
  <si>
    <t xml:space="preserve">7. Variação no estoque físico acima de 0,6% sem comprovação de movimentação comercial: apure a causa e registre a justificativa em Observações (campo 13; Resolução ANP nº 884/2022, art. 5º). Resultado negativo pode indicar vazamento. A planilha mostra a variação em relação ao estoque de fechamento medido; confirme o critério com o seu contador.</t>
  </si>
  <si>
    <t xml:space="preserve">8. O LMC de cada produto dos últimos 6 meses fica no posto, com a documentação fiscal (art. 4º). Os termos de abertura e de fechamento levam a assinatura do representante legal (perguntas frequentes da ANP).</t>
  </si>
  <si>
    <t xml:space="preserve">Fontes oficiais</t>
  </si>
  <si>
    <t xml:space="preserve">Resolução ANP nº 884/2022 e Anexo (DOU de 08/09/2022): https://www.in.gov.br/web/dou/-/resolucao-anp-n-884-de-5-de-setembro-de-2022-427633674</t>
  </si>
  <si>
    <t xml:space="preserve">Perguntas frequentes da ANP sobre o LMC: https://www.gov.br/anp/pt-br/acesso-a-informacao/perguntas-frequentes/agente-economico/livro-de-movimentacao-de-combustiveis</t>
  </si>
  <si>
    <t xml:space="preserve">Resolução CNPE nº 10/2026 (DOU de 14/08/2026): https://www.gov.br/mme/pt-br/assuntos/conselhos-e-comites/cnpe/resolucoes-do-cnpe/2026/resolucao-10-dou.pdf</t>
  </si>
  <si>
    <t xml:space="preserve">Redesoft - www.redesoft.com.br/fiscal/lmc-digital-anp - versão 1 (outubro de 2026).</t>
  </si>
  <si>
    <t xml:space="preserve">LIVRO DE MOVIMENTAÇÃO DE COMBUSTÍVEIS (LMC) - modelo de apoio</t>
  </si>
  <si>
    <t xml:space="preserve">Modelo de apoio; não substitui a escrituração exigida pela ANP; a Resolução CNPE 10/2026 prevê registro eletrônico certificado, que a ANP ainda vai regulamentar.</t>
  </si>
  <si>
    <t xml:space="preserve">Produto (1):</t>
  </si>
  <si>
    <t xml:space="preserve">Data (2):</t>
  </si>
  <si>
    <t xml:space="preserve">Folha nº:</t>
  </si>
  <si>
    <t xml:space="preserve">Estoque de abertura (campo 3 - medição no início do dia)</t>
  </si>
  <si>
    <t xml:space="preserve">Tanque</t>
  </si>
  <si>
    <t xml:space="preserve">Volume (L)</t>
  </si>
  <si>
    <t xml:space="preserve">TQ 1</t>
  </si>
  <si>
    <t xml:space="preserve">TQ 2</t>
  </si>
  <si>
    <t xml:space="preserve">TQ 3</t>
  </si>
  <si>
    <t xml:space="preserve">TQ 4</t>
  </si>
  <si>
    <t xml:space="preserve">TQ 5</t>
  </si>
  <si>
    <t xml:space="preserve">TQ 6</t>
  </si>
  <si>
    <t xml:space="preserve">Estoque de abertura (3.1 - total)</t>
  </si>
  <si>
    <t xml:space="preserve">Volume recebido no dia (campo 4)</t>
  </si>
  <si>
    <t xml:space="preserve">Nota fiscal nº</t>
  </si>
  <si>
    <t xml:space="preserve">Data da nota</t>
  </si>
  <si>
    <t xml:space="preserve">Tanque da descarga (4.1)</t>
  </si>
  <si>
    <t xml:space="preserve">Volume da nota (4.2, L)</t>
  </si>
  <si>
    <t xml:space="preserve">Total recebido (4.3)</t>
  </si>
  <si>
    <t xml:space="preserve">Volume disponível (4.4 = 3.1 + 4.3)</t>
  </si>
  <si>
    <t xml:space="preserve">Volume vendido no dia, por bico (campo 5)</t>
  </si>
  <si>
    <t xml:space="preserve">Tanque (5.1)</t>
  </si>
  <si>
    <t xml:space="preserve">Bico (5.2)</t>
  </si>
  <si>
    <t xml:space="preserve">Encerrante de fechamento (5.3)</t>
  </si>
  <si>
    <t xml:space="preserve">Encerrante de abertura (5.4)</t>
  </si>
  <si>
    <t xml:space="preserve">Aferições (5.5, L)</t>
  </si>
  <si>
    <t xml:space="preserve">Vendas no bico (5.6, L)</t>
  </si>
  <si>
    <t xml:space="preserve">Vendas no dia (5.7)</t>
  </si>
  <si>
    <t xml:space="preserve">Estoque escritural (campo 6 = 4.4 - 5.7)</t>
  </si>
  <si>
    <t xml:space="preserve">Fechamento físico (campo 9 - medição de cada tanque no fim do dia)</t>
  </si>
  <si>
    <t xml:space="preserve">Estoque de fechamento (campo 7 = total 9.1)</t>
  </si>
  <si>
    <t xml:space="preserve">Perdas + ganhos (campo 8 = 7 - 6)</t>
  </si>
  <si>
    <t xml:space="preserve">Variação sobre o estoque de fechamento</t>
  </si>
  <si>
    <t xml:space="preserve">Situação</t>
  </si>
  <si>
    <t xml:space="preserve">Resultado negativo pode indicar vazamento de produto para o meio ambiente.</t>
  </si>
  <si>
    <t xml:space="preserve">Preço de compra (R$/L)</t>
  </si>
  <si>
    <t xml:space="preserve">Preço de venda na bomba (R$/L)</t>
  </si>
  <si>
    <t xml:space="preserve">Valor das vendas do dia (10.1 = 5.7 x preço na bomba, R$)</t>
  </si>
  <si>
    <t xml:space="preserve">Observações (campo 13): tanques e bicos, troca de encerrante, mudança do método de medição, transferência entre tanques e justificativa da variação acima de 0,6%</t>
  </si>
  <si>
    <t xml:space="preserve">Responsável: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</si>
</sst>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3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0" fontId="0" fillId="0" borderId="0" xfId="0" applyNumberFormat="1"/>
    <xf numFmtId="4" fontId="0" fillId="0" borderId="0" xfId="0" applyNumberFormat="1"/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10" customWidth="1"/>
  </cols>
  <sheetData>
    <row r="1">
      <c r="A1" s="1" t="s">
        <v>0</v>
      </c>
    </row>
    <row r="3">
      <c r="A3" s="5" t="s">
        <v>1</v>
      </c>
    </row>
    <row r="5">
      <c r="A5" s="2" t="s">
        <v>2</v>
      </c>
    </row>
    <row r="6">
      <c r="A6" s="5" t="s">
        <v>3</v>
      </c>
    </row>
    <row r="7">
      <c r="A7" s="5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5" t="s">
        <v>9</v>
      </c>
    </row>
    <row r="13">
      <c r="A13" s="5" t="s">
        <v>10</v>
      </c>
    </row>
    <row r="15">
      <c r="A15" s="2" t="s">
        <v>11</v>
      </c>
    </row>
    <row r="16">
      <c r="A16" s="5" t="s">
        <v>12</v>
      </c>
    </row>
    <row r="17">
      <c r="A17" s="5" t="s">
        <v>13</v>
      </c>
    </row>
    <row r="18">
      <c r="A18" s="5" t="s">
        <v>14</v>
      </c>
    </row>
    <row r="20">
      <c r="A20" t="s">
        <v>15</v>
      </c>
    </row>
  </sheetData>
</worksheet>
</file>

<file path=xl/worksheets/sheet2.xml><?xml version="1.0" encoding="utf-8"?>
<worksheet xmlns="http://schemas.openxmlformats.org/spreadsheetml/2006/main">
  <cols>
    <col min="1" max="1" width="56" customWidth="1"/>
    <col min="2" max="2" width="18" customWidth="1"/>
    <col min="3" max="3" width="30" customWidth="1"/>
    <col min="4" max="4" width="28" customWidth="1"/>
    <col min="5" max="5" width="18" customWidth="1"/>
    <col min="6" max="6" width="22" customWidth="1"/>
  </cols>
  <sheetData>
    <row r="1">
      <c r="A1" s="1" t="s">
        <v>16</v>
      </c>
    </row>
    <row r="2">
      <c r="A2" s="5" t="s">
        <v>17</v>
      </c>
    </row>
    <row r="4">
      <c r="A4" s="2" t="s">
        <v>18</v>
      </c>
      <c r="B4"/>
      <c r="C4" s="2" t="s">
        <v>19</v>
      </c>
      <c r="D4"/>
      <c r="E4" s="2" t="s">
        <v>20</v>
      </c>
      <c r="F4"/>
    </row>
    <row r="6">
      <c r="A6" s="2" t="s">
        <v>21</v>
      </c>
    </row>
    <row r="7">
      <c r="A7" s="2" t="s">
        <v>22</v>
      </c>
      <c r="B7" s="2" t="s">
        <v>23</v>
      </c>
    </row>
    <row r="8">
      <c r="A8" t="s">
        <v>24</v>
      </c>
      <c r="B8" s="4"/>
    </row>
    <row r="9">
      <c r="A9" t="s">
        <v>25</v>
      </c>
      <c r="B9" s="4"/>
    </row>
    <row r="10">
      <c r="A10" t="s">
        <v>26</v>
      </c>
      <c r="B10" s="4"/>
    </row>
    <row r="11">
      <c r="A11" t="s">
        <v>27</v>
      </c>
      <c r="B11" s="4"/>
    </row>
    <row r="12">
      <c r="A12" t="s">
        <v>28</v>
      </c>
      <c r="B12" s="4"/>
    </row>
    <row r="13">
      <c r="A13" t="s">
        <v>29</v>
      </c>
      <c r="B13" s="4"/>
    </row>
    <row r="14">
      <c r="A14" s="2" t="s">
        <v>30</v>
      </c>
      <c r="B14" s="4">
        <f>SUM(B8:B13)</f>
      </c>
    </row>
    <row r="16">
      <c r="A16" s="2" t="s">
        <v>31</v>
      </c>
    </row>
    <row r="17">
      <c r="A17" s="2" t="s">
        <v>32</v>
      </c>
      <c r="B17" s="2" t="s">
        <v>33</v>
      </c>
      <c r="C17" s="2" t="s">
        <v>34</v>
      </c>
      <c r="D17" s="2" t="s">
        <v>35</v>
      </c>
    </row>
    <row r="18">
      <c r="D18" s="4"/>
    </row>
    <row r="19">
      <c r="D19" s="4"/>
    </row>
    <row r="20">
      <c r="D20" s="4"/>
    </row>
    <row r="21">
      <c r="D21" s="4"/>
    </row>
    <row r="22">
      <c r="A22" s="2" t="s">
        <v>36</v>
      </c>
      <c r="D22" s="4">
        <f>SUM(D18:D21)</f>
      </c>
    </row>
    <row r="23">
      <c r="A23" s="2" t="s">
        <v>37</v>
      </c>
      <c r="D23" s="4">
        <f>B14+D22</f>
      </c>
    </row>
    <row r="25">
      <c r="A25" s="2" t="s">
        <v>38</v>
      </c>
    </row>
    <row r="26">
      <c r="A26" s="2" t="s">
        <v>39</v>
      </c>
      <c r="B26" s="2" t="s">
        <v>40</v>
      </c>
      <c r="C26" s="2" t="s">
        <v>41</v>
      </c>
      <c r="D26" s="2" t="s">
        <v>42</v>
      </c>
      <c r="E26" s="2" t="s">
        <v>43</v>
      </c>
      <c r="F26" s="2" t="s">
        <v>44</v>
      </c>
    </row>
    <row r="27">
      <c r="C27" s="4"/>
      <c r="D27" s="4"/>
      <c r="E27" s="4"/>
      <c r="F27" s="4">
        <f>IF(C27="","",C27-D27-E27)</f>
      </c>
    </row>
    <row r="28">
      <c r="C28" s="4"/>
      <c r="D28" s="4"/>
      <c r="E28" s="4"/>
      <c r="F28" s="4">
        <f>IF(C28="","",C28-D28-E28)</f>
      </c>
    </row>
    <row r="29">
      <c r="C29" s="4"/>
      <c r="D29" s="4"/>
      <c r="E29" s="4"/>
      <c r="F29" s="4">
        <f>IF(C29="","",C29-D29-E29)</f>
      </c>
    </row>
    <row r="30">
      <c r="C30" s="4"/>
      <c r="D30" s="4"/>
      <c r="E30" s="4"/>
      <c r="F30" s="4">
        <f>IF(C30="","",C30-D30-E30)</f>
      </c>
    </row>
    <row r="31">
      <c r="C31" s="4"/>
      <c r="D31" s="4"/>
      <c r="E31" s="4"/>
      <c r="F31" s="4">
        <f>IF(C31="","",C31-D31-E31)</f>
      </c>
    </row>
    <row r="32">
      <c r="C32" s="4"/>
      <c r="D32" s="4"/>
      <c r="E32" s="4"/>
      <c r="F32" s="4">
        <f>IF(C32="","",C32-D32-E32)</f>
      </c>
    </row>
    <row r="33">
      <c r="C33" s="4"/>
      <c r="D33" s="4"/>
      <c r="E33" s="4"/>
      <c r="F33" s="4">
        <f>IF(C33="","",C33-D33-E33)</f>
      </c>
    </row>
    <row r="34">
      <c r="C34" s="4"/>
      <c r="D34" s="4"/>
      <c r="E34" s="4"/>
      <c r="F34" s="4">
        <f>IF(C34="","",C34-D34-E34)</f>
      </c>
    </row>
    <row r="35">
      <c r="C35" s="4"/>
      <c r="D35" s="4"/>
      <c r="E35" s="4"/>
      <c r="F35" s="4">
        <f>IF(C35="","",C35-D35-E35)</f>
      </c>
    </row>
    <row r="36">
      <c r="C36" s="4"/>
      <c r="D36" s="4"/>
      <c r="E36" s="4"/>
      <c r="F36" s="4">
        <f>IF(C36="","",C36-D36-E36)</f>
      </c>
    </row>
    <row r="37">
      <c r="C37" s="4"/>
      <c r="D37" s="4"/>
      <c r="E37" s="4"/>
      <c r="F37" s="4">
        <f>IF(C37="","",C37-D37-E37)</f>
      </c>
    </row>
    <row r="38">
      <c r="C38" s="4"/>
      <c r="D38" s="4"/>
      <c r="E38" s="4"/>
      <c r="F38" s="4">
        <f>IF(C38="","",C38-D38-E38)</f>
      </c>
    </row>
    <row r="39">
      <c r="A39" s="2" t="s">
        <v>45</v>
      </c>
      <c r="F39" s="4">
        <f>SUM(F27:F38)</f>
      </c>
    </row>
    <row r="41">
      <c r="A41" s="2" t="s">
        <v>46</v>
      </c>
      <c r="F41" s="4">
        <f>D23-F39</f>
      </c>
    </row>
    <row r="43">
      <c r="A43" s="2" t="s">
        <v>47</v>
      </c>
    </row>
    <row r="44">
      <c r="A44" s="2" t="s">
        <v>22</v>
      </c>
      <c r="B44" s="2" t="s">
        <v>23</v>
      </c>
    </row>
    <row r="45">
      <c r="A45" t="s">
        <v>24</v>
      </c>
      <c r="B45" s="4"/>
    </row>
    <row r="46">
      <c r="A46" t="s">
        <v>25</v>
      </c>
      <c r="B46" s="4"/>
    </row>
    <row r="47">
      <c r="A47" t="s">
        <v>26</v>
      </c>
      <c r="B47" s="4"/>
    </row>
    <row r="48">
      <c r="A48" t="s">
        <v>27</v>
      </c>
      <c r="B48" s="4"/>
    </row>
    <row r="49">
      <c r="A49" t="s">
        <v>28</v>
      </c>
      <c r="B49" s="4"/>
    </row>
    <row r="50">
      <c r="A50" t="s">
        <v>29</v>
      </c>
      <c r="B50" s="4"/>
    </row>
    <row r="51">
      <c r="A51" s="2" t="s">
        <v>48</v>
      </c>
      <c r="B51" s="4">
        <f>SUM(B45:B50)</f>
      </c>
    </row>
    <row r="53">
      <c r="A53" s="2" t="s">
        <v>49</v>
      </c>
      <c r="F53" s="4">
        <f>B51-F41</f>
      </c>
    </row>
    <row r="54">
      <c r="A54" s="2" t="s">
        <v>50</v>
      </c>
      <c r="F54" s="3">
        <f>IF(B51=0,"",F53/B51)</f>
      </c>
    </row>
    <row r="55">
      <c r="A55" s="2" t="s">
        <v>51</v>
      </c>
      <c r="F55">
        <f>IF(F54="","",IF(ABS(F54)&gt;0.006,"Acima de 0,6%: apurar a causa e justificar em Observações","Dentro de 0,6%"))</f>
      </c>
    </row>
    <row r="56">
      <c r="A56" s="5" t="s">
        <v>52</v>
      </c>
    </row>
    <row r="58">
      <c r="A58" s="2" t="s">
        <v>53</v>
      </c>
      <c r="B58" s="4"/>
    </row>
    <row r="59">
      <c r="A59" s="2" t="s">
        <v>54</v>
      </c>
      <c r="B59" s="4"/>
    </row>
    <row r="60">
      <c r="A60" s="2" t="s">
        <v>55</v>
      </c>
      <c r="B60" s="4">
        <f>F39*B59</f>
      </c>
    </row>
    <row r="62">
      <c r="A62" s="2" t="s">
        <v>56</v>
      </c>
    </row>
    <row r="63">
      <c r="A63"/>
    </row>
    <row r="65">
      <c r="A65" s="2" t="s">
        <v>57</v>
      </c>
    </row>
  </sheetData>
</worksheet>
</file>